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0" windowWidth="14955" windowHeight="8190" firstSheet="1" activeTab="6"/>
  </bookViews>
  <sheets>
    <sheet name="Agosto" sheetId="1" r:id="rId1"/>
    <sheet name="setembro" sheetId="4" r:id="rId2"/>
    <sheet name="outubro" sheetId="6" r:id="rId3"/>
    <sheet name="novembro" sheetId="7" r:id="rId4"/>
    <sheet name="Dezembro" sheetId="8" r:id="rId5"/>
    <sheet name="Janeiro 2018" sheetId="9" r:id="rId6"/>
    <sheet name="Caixa Total" sheetId="5" r:id="rId7"/>
    <sheet name="Plan2" sheetId="2" r:id="rId8"/>
    <sheet name="Plan3" sheetId="3" r:id="rId9"/>
  </sheets>
  <calcPr calcId="124519"/>
</workbook>
</file>

<file path=xl/calcChain.xml><?xml version="1.0" encoding="utf-8"?>
<calcChain xmlns="http://schemas.openxmlformats.org/spreadsheetml/2006/main">
  <c r="C16" i="9"/>
  <c r="D17" s="1"/>
  <c r="C24" s="1"/>
  <c r="D16"/>
  <c r="D15" i="8"/>
  <c r="C15"/>
  <c r="D48" i="5"/>
  <c r="D18" i="7"/>
  <c r="C18"/>
  <c r="D24" i="6"/>
  <c r="D16" i="8" l="1"/>
  <c r="C23" s="1"/>
  <c r="D19" i="7"/>
  <c r="C26" s="1"/>
  <c r="C24" i="6"/>
  <c r="C48" i="5"/>
  <c r="C33" i="1"/>
  <c r="D28" i="4"/>
  <c r="D22" i="1"/>
  <c r="C22"/>
  <c r="C23"/>
  <c r="C12" i="4"/>
  <c r="C28" s="1"/>
  <c r="D25" i="6" l="1"/>
  <c r="C35" s="1"/>
  <c r="C49" i="5"/>
  <c r="C59" s="1"/>
  <c r="C29" i="4"/>
  <c r="C43" s="1"/>
</calcChain>
</file>

<file path=xl/sharedStrings.xml><?xml version="1.0" encoding="utf-8"?>
<sst xmlns="http://schemas.openxmlformats.org/spreadsheetml/2006/main" count="212" uniqueCount="73">
  <si>
    <t>CAIXA</t>
  </si>
  <si>
    <t>DATA</t>
  </si>
  <si>
    <t>Historico</t>
  </si>
  <si>
    <t>Valor</t>
  </si>
  <si>
    <t>DESPESAS</t>
  </si>
  <si>
    <t>Contribução Voluntária - Confrade Edemar Schonornerger</t>
  </si>
  <si>
    <t>Contribução Voluntária - Confrade Joana Rosa Russo</t>
  </si>
  <si>
    <t>Receita Vendas Leilão TEX Anual 17- Miguel Zinelli</t>
  </si>
  <si>
    <t>CONTAS A PAGAR</t>
  </si>
  <si>
    <t>COMPROMISSOS FUTUROS</t>
  </si>
  <si>
    <t>SALDO EM CAIXA OFICIAL</t>
  </si>
  <si>
    <t>TOTAL I</t>
  </si>
  <si>
    <t>Pagto Anuidade do Domínio do Site da Confraria 08/2017/2018</t>
  </si>
  <si>
    <t>SALDO CAIXA</t>
  </si>
  <si>
    <t>RECEITAS</t>
  </si>
  <si>
    <t>Receita Vendas Leilão Ken Parker + Brindes- Rouxinol</t>
  </si>
  <si>
    <t>Receita Vendas Leilão Zagor Record 17- Neimar Nunes</t>
  </si>
  <si>
    <t>Receita Vendas Leilão TEX Graphic Norvel 02- Emerson Cruz</t>
  </si>
  <si>
    <t>Receita Vendas Leilão Martin Mistery 05- Joana Russo</t>
  </si>
  <si>
    <t>Receita Vendas Leilão Caldenario Bonelli 2005 - Miguel Zinelli</t>
  </si>
  <si>
    <t>Receita Vendas Leilão TEX Gigante 01- Ary Canabarro</t>
  </si>
  <si>
    <t>Receita Vendas Leilão TEX Ingles - Ricardo Elesbão</t>
  </si>
  <si>
    <t>Receita Vendas Leilão Album Italiano - Ge Ge/Edemar</t>
  </si>
  <si>
    <t>Repasse frete TEX ingles - Ricado Elesbão</t>
  </si>
  <si>
    <t>Receita Vendas Leilão Magico Vento- Ricardo Elesbão</t>
  </si>
  <si>
    <t>Repasse frete Magico Vento - Ricado Elesbão</t>
  </si>
  <si>
    <t>30.09.2017</t>
  </si>
  <si>
    <t>*** falta deposito</t>
  </si>
  <si>
    <t>Repasse frete Album Tex - Ge Ge</t>
  </si>
  <si>
    <t>Receita Vendas Leilão Estatueta Hachette - Edemar</t>
  </si>
  <si>
    <t>Saldo anterior em 31.08.2107</t>
  </si>
  <si>
    <t>Pagto NF. c/ 1.000 Marcadores de páginas</t>
  </si>
  <si>
    <t>Receita Vendas Leilão Calendario Bonelli  - Miguel Zinelli</t>
  </si>
  <si>
    <t>Pagto Anuidade Domínio do Site da Confraria 08/2017/2018</t>
  </si>
  <si>
    <t>Receita Vendas Leilão 3 - TEX Anual - Joana</t>
  </si>
  <si>
    <t>Repasse frete Caixa Tex Dinamite - Luiz Carlos</t>
  </si>
  <si>
    <t>Receita Vendas Leilão Tex 50 Anos- Miguel Zinelli</t>
  </si>
  <si>
    <t>Receita Vendas Leilão Caixas Tex Dinamite- Luiz Carlos</t>
  </si>
  <si>
    <t>Receita Vendas Leilão Tex Ouro 60- Miguel Zinelli</t>
  </si>
  <si>
    <t>Pagtro NF - referente a 2 Baner  1,80 x 0,80</t>
  </si>
  <si>
    <t>Reembolso Frete - Miguel Zinelli</t>
  </si>
  <si>
    <t>*** falta acerto</t>
  </si>
  <si>
    <t xml:space="preserve"> </t>
  </si>
  <si>
    <t>Juros de poupança</t>
  </si>
  <si>
    <t>Receita Vendas Dylan Dog - Adriano</t>
  </si>
  <si>
    <t>15.10.17</t>
  </si>
  <si>
    <t>06.10.17</t>
  </si>
  <si>
    <t>Juros Poupança</t>
  </si>
  <si>
    <t>Pagto NF - referente a 2 Baner  1,80 x 0,80</t>
  </si>
  <si>
    <t>Saldo anterior em 30.09.2107</t>
  </si>
  <si>
    <t>30.10.2017</t>
  </si>
  <si>
    <t>06.10.2017</t>
  </si>
  <si>
    <t>15.10.2017</t>
  </si>
  <si>
    <t>09.10.17</t>
  </si>
  <si>
    <t>Contribuiçaõ Espontanea - Ulisess Miranda</t>
  </si>
  <si>
    <t>09.10.2017</t>
  </si>
  <si>
    <t>Receitas Venda Leilão Estrela</t>
  </si>
  <si>
    <t>16.10.2017</t>
  </si>
  <si>
    <t>SALDO EM CAIXA</t>
  </si>
  <si>
    <t>Valor C/C</t>
  </si>
  <si>
    <t>Despesas</t>
  </si>
  <si>
    <t>SALDO TOTAL</t>
  </si>
  <si>
    <t>Receita Vendas Leilão Estrela Ranger</t>
  </si>
  <si>
    <t>Saldo anterior em 31.10.2017</t>
  </si>
  <si>
    <t>juros poupança</t>
  </si>
  <si>
    <t>17.11.17</t>
  </si>
  <si>
    <t>17.11.2017</t>
  </si>
  <si>
    <t>Compra 4 Caixas MDF para Brindes</t>
  </si>
  <si>
    <t>24.11.17</t>
  </si>
  <si>
    <t>31.12.17</t>
  </si>
  <si>
    <t>Saldo anterior em 30.12.2017</t>
  </si>
  <si>
    <t>Juros</t>
  </si>
  <si>
    <t>11.01.18</t>
  </si>
</sst>
</file>

<file path=xl/styles.xml><?xml version="1.0" encoding="utf-8"?>
<styleSheet xmlns="http://schemas.openxmlformats.org/spreadsheetml/2006/main">
  <numFmts count="2">
    <numFmt numFmtId="44" formatCode="_(&quot;R$ &quot;* #,##0.00_);_(&quot;R$ &quot;* \(#,##0.00\);_(&quot;R$ &quot;* &quot;-&quot;??_);_(@_)"/>
    <numFmt numFmtId="43" formatCode="_(* #,##0.00_);_(* \(#,##0.00\);_(* &quot;-&quot;??_);_(@_)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10"/>
      <color theme="4"/>
      <name val="Arial"/>
      <family val="2"/>
    </font>
    <font>
      <sz val="10"/>
      <color theme="3" tint="0.39997558519241921"/>
      <name val="Arial"/>
      <family val="2"/>
    </font>
    <font>
      <b/>
      <sz val="10"/>
      <color theme="3" tint="0.399975585192419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43" fontId="2" fillId="0" borderId="1" xfId="2" applyFont="1" applyBorder="1"/>
    <xf numFmtId="14" fontId="3" fillId="0" borderId="1" xfId="0" applyNumberFormat="1" applyFont="1" applyBorder="1"/>
    <xf numFmtId="0" fontId="0" fillId="0" borderId="1" xfId="0" applyBorder="1"/>
    <xf numFmtId="43" fontId="2" fillId="0" borderId="1" xfId="2" applyFont="1" applyFill="1" applyBorder="1"/>
    <xf numFmtId="43" fontId="0" fillId="0" borderId="1" xfId="2" applyFont="1" applyBorder="1"/>
    <xf numFmtId="0" fontId="2" fillId="0" borderId="0" xfId="0" applyFont="1" applyAlignment="1">
      <alignment horizontal="center"/>
    </xf>
    <xf numFmtId="44" fontId="5" fillId="2" borderId="1" xfId="1" applyFont="1" applyFill="1" applyBorder="1"/>
    <xf numFmtId="44" fontId="5" fillId="0" borderId="1" xfId="1" applyFont="1" applyBorder="1"/>
    <xf numFmtId="44" fontId="6" fillId="0" borderId="1" xfId="1" applyFont="1" applyBorder="1"/>
    <xf numFmtId="44" fontId="2" fillId="0" borderId="1" xfId="1" applyFont="1" applyBorder="1"/>
    <xf numFmtId="44" fontId="3" fillId="0" borderId="1" xfId="1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4" fontId="7" fillId="0" borderId="1" xfId="1" applyFont="1" applyBorder="1" applyAlignment="1">
      <alignment horizontal="center"/>
    </xf>
    <xf numFmtId="44" fontId="8" fillId="0" borderId="1" xfId="1" applyFont="1" applyBorder="1" applyAlignment="1">
      <alignment horizontal="center"/>
    </xf>
    <xf numFmtId="0" fontId="7" fillId="0" borderId="0" xfId="0" applyFont="1"/>
    <xf numFmtId="44" fontId="9" fillId="0" borderId="1" xfId="1" applyFont="1" applyBorder="1" applyAlignment="1">
      <alignment horizontal="center"/>
    </xf>
    <xf numFmtId="0" fontId="10" fillId="0" borderId="0" xfId="0" applyFont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11" fillId="3" borderId="1" xfId="2" applyFont="1" applyFill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44" fontId="1" fillId="0" borderId="1" xfId="1" applyFont="1" applyBorder="1" applyAlignment="1">
      <alignment horizontal="center"/>
    </xf>
    <xf numFmtId="14" fontId="1" fillId="0" borderId="1" xfId="0" applyNumberFormat="1" applyFont="1" applyBorder="1" applyAlignment="1">
      <alignment horizontal="right"/>
    </xf>
    <xf numFmtId="44" fontId="11" fillId="0" borderId="1" xfId="1" applyFont="1" applyBorder="1" applyAlignment="1">
      <alignment horizontal="center"/>
    </xf>
    <xf numFmtId="43" fontId="1" fillId="0" borderId="1" xfId="2" applyFont="1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43" fontId="1" fillId="0" borderId="0" xfId="2" applyFont="1" applyBorder="1"/>
    <xf numFmtId="44" fontId="1" fillId="0" borderId="0" xfId="1" applyFont="1" applyBorder="1" applyAlignment="1">
      <alignment horizontal="center"/>
    </xf>
    <xf numFmtId="44" fontId="1" fillId="0" borderId="0" xfId="1" applyFont="1" applyFill="1" applyBorder="1" applyAlignment="1">
      <alignment horizontal="center"/>
    </xf>
    <xf numFmtId="44" fontId="9" fillId="0" borderId="1" xfId="1" applyFont="1" applyBorder="1"/>
    <xf numFmtId="44" fontId="1" fillId="0" borderId="1" xfId="1" applyFont="1" applyBorder="1"/>
    <xf numFmtId="0" fontId="0" fillId="0" borderId="0" xfId="0" applyFill="1" applyBorder="1"/>
    <xf numFmtId="43" fontId="13" fillId="3" borderId="1" xfId="0" applyNumberFormat="1" applyFont="1" applyFill="1" applyBorder="1"/>
    <xf numFmtId="43" fontId="2" fillId="3" borderId="1" xfId="0" applyNumberFormat="1" applyFont="1" applyFill="1" applyBorder="1"/>
    <xf numFmtId="43" fontId="12" fillId="3" borderId="1" xfId="2" applyFont="1" applyFill="1" applyBorder="1"/>
    <xf numFmtId="43" fontId="9" fillId="0" borderId="1" xfId="0" applyNumberFormat="1" applyFont="1" applyFill="1" applyBorder="1"/>
    <xf numFmtId="0" fontId="0" fillId="0" borderId="1" xfId="0" applyBorder="1" applyAlignment="1">
      <alignment horizontal="center"/>
    </xf>
  </cellXfs>
  <cellStyles count="3">
    <cellStyle name="Moeda" xfId="1" builtinId="4"/>
    <cellStyle name="Normal" xfId="0" builtinId="0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0</xdr:rowOff>
    </xdr:from>
    <xdr:to>
      <xdr:col>3</xdr:col>
      <xdr:colOff>219075</xdr:colOff>
      <xdr:row>7</xdr:row>
      <xdr:rowOff>123825</xdr:rowOff>
    </xdr:to>
    <xdr:pic>
      <xdr:nvPicPr>
        <xdr:cNvPr id="1137" name="Picture 1" descr="A imagem pode conter: uma ou mais pessoas e pessoas em pé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0"/>
          <a:ext cx="5000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0</xdr:rowOff>
    </xdr:from>
    <xdr:to>
      <xdr:col>3</xdr:col>
      <xdr:colOff>219075</xdr:colOff>
      <xdr:row>7</xdr:row>
      <xdr:rowOff>123825</xdr:rowOff>
    </xdr:to>
    <xdr:pic>
      <xdr:nvPicPr>
        <xdr:cNvPr id="2102" name="Picture 1" descr="A imagem pode conter: uma ou mais pessoas e pessoas em pé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0"/>
          <a:ext cx="5000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0</xdr:rowOff>
    </xdr:from>
    <xdr:to>
      <xdr:col>3</xdr:col>
      <xdr:colOff>219075</xdr:colOff>
      <xdr:row>7</xdr:row>
      <xdr:rowOff>123825</xdr:rowOff>
    </xdr:to>
    <xdr:pic>
      <xdr:nvPicPr>
        <xdr:cNvPr id="2" name="Picture 1" descr="A imagem pode conter: uma ou mais pessoas e pessoas em pé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0"/>
          <a:ext cx="5000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0</xdr:rowOff>
    </xdr:from>
    <xdr:to>
      <xdr:col>3</xdr:col>
      <xdr:colOff>219075</xdr:colOff>
      <xdr:row>7</xdr:row>
      <xdr:rowOff>123825</xdr:rowOff>
    </xdr:to>
    <xdr:pic>
      <xdr:nvPicPr>
        <xdr:cNvPr id="2" name="Picture 1" descr="A imagem pode conter: uma ou mais pessoas e pessoas em pé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0"/>
          <a:ext cx="5000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0</xdr:rowOff>
    </xdr:from>
    <xdr:to>
      <xdr:col>3</xdr:col>
      <xdr:colOff>219075</xdr:colOff>
      <xdr:row>7</xdr:row>
      <xdr:rowOff>123825</xdr:rowOff>
    </xdr:to>
    <xdr:pic>
      <xdr:nvPicPr>
        <xdr:cNvPr id="2" name="Picture 1" descr="A imagem pode conter: uma ou mais pessoas e pessoas em pé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0"/>
          <a:ext cx="5000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0</xdr:rowOff>
    </xdr:from>
    <xdr:to>
      <xdr:col>3</xdr:col>
      <xdr:colOff>219075</xdr:colOff>
      <xdr:row>7</xdr:row>
      <xdr:rowOff>123825</xdr:rowOff>
    </xdr:to>
    <xdr:pic>
      <xdr:nvPicPr>
        <xdr:cNvPr id="2" name="Picture 1" descr="A imagem pode conter: uma ou mais pessoas e pessoas em pé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0"/>
          <a:ext cx="5000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0</xdr:rowOff>
    </xdr:from>
    <xdr:to>
      <xdr:col>3</xdr:col>
      <xdr:colOff>476250</xdr:colOff>
      <xdr:row>7</xdr:row>
      <xdr:rowOff>123825</xdr:rowOff>
    </xdr:to>
    <xdr:pic>
      <xdr:nvPicPr>
        <xdr:cNvPr id="3110" name="Picture 1" descr="A imagem pode conter: uma ou mais pessoas e pessoas em pé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0"/>
          <a:ext cx="5000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D33"/>
  <sheetViews>
    <sheetView topLeftCell="A11" workbookViewId="0">
      <selection activeCell="B37" sqref="B37"/>
    </sheetView>
  </sheetViews>
  <sheetFormatPr defaultRowHeight="12.75"/>
  <cols>
    <col min="1" max="1" width="11.42578125" customWidth="1"/>
    <col min="2" max="2" width="55.28515625" bestFit="1" customWidth="1"/>
    <col min="3" max="4" width="13.7109375" customWidth="1"/>
  </cols>
  <sheetData>
    <row r="9" spans="1:4">
      <c r="A9" s="1"/>
      <c r="B9" s="2" t="s">
        <v>0</v>
      </c>
      <c r="C9" s="16" t="s">
        <v>14</v>
      </c>
      <c r="D9" s="17" t="s">
        <v>4</v>
      </c>
    </row>
    <row r="10" spans="1:4">
      <c r="A10" s="1"/>
      <c r="B10" s="1"/>
      <c r="C10" s="1"/>
      <c r="D10" s="1"/>
    </row>
    <row r="11" spans="1:4">
      <c r="A11" s="2" t="s">
        <v>1</v>
      </c>
      <c r="B11" s="2" t="s">
        <v>2</v>
      </c>
      <c r="C11" s="2" t="s">
        <v>3</v>
      </c>
      <c r="D11" s="2" t="s">
        <v>3</v>
      </c>
    </row>
    <row r="12" spans="1:4" ht="15" customHeight="1">
      <c r="A12" s="1"/>
      <c r="B12" s="1"/>
      <c r="C12" s="4"/>
      <c r="D12" s="4"/>
    </row>
    <row r="13" spans="1:4" ht="15" customHeight="1">
      <c r="A13" s="5">
        <v>42971</v>
      </c>
      <c r="B13" s="3" t="s">
        <v>5</v>
      </c>
      <c r="C13" s="14">
        <v>10</v>
      </c>
      <c r="D13" s="14"/>
    </row>
    <row r="14" spans="1:4" ht="15" customHeight="1">
      <c r="A14" s="5">
        <v>42971</v>
      </c>
      <c r="B14" s="3" t="s">
        <v>6</v>
      </c>
      <c r="C14" s="14">
        <v>24.98</v>
      </c>
      <c r="D14" s="14"/>
    </row>
    <row r="15" spans="1:4" ht="15" customHeight="1">
      <c r="A15" s="5">
        <v>42971</v>
      </c>
      <c r="B15" s="3" t="s">
        <v>12</v>
      </c>
      <c r="C15" s="14"/>
      <c r="D15" s="18">
        <v>24.98</v>
      </c>
    </row>
    <row r="16" spans="1:4" ht="15" customHeight="1">
      <c r="A16" s="5">
        <v>42972</v>
      </c>
      <c r="B16" s="3" t="s">
        <v>7</v>
      </c>
      <c r="C16" s="14">
        <v>26</v>
      </c>
      <c r="D16" s="14"/>
    </row>
    <row r="17" spans="1:4" ht="15" customHeight="1">
      <c r="A17" s="5">
        <v>42975</v>
      </c>
      <c r="B17" s="3" t="s">
        <v>15</v>
      </c>
      <c r="C17" s="14">
        <v>70</v>
      </c>
      <c r="D17" s="14"/>
    </row>
    <row r="18" spans="1:4" ht="15" customHeight="1">
      <c r="A18" s="5">
        <v>42975</v>
      </c>
      <c r="B18" s="3" t="s">
        <v>16</v>
      </c>
      <c r="C18" s="14">
        <v>12</v>
      </c>
      <c r="D18" s="14"/>
    </row>
    <row r="19" spans="1:4" ht="15" customHeight="1">
      <c r="A19" s="5">
        <v>42975</v>
      </c>
      <c r="B19" s="3" t="s">
        <v>17</v>
      </c>
      <c r="C19" s="14">
        <v>27</v>
      </c>
      <c r="D19" s="14"/>
    </row>
    <row r="20" spans="1:4" ht="15" customHeight="1">
      <c r="A20" s="1"/>
      <c r="B20" s="3"/>
      <c r="C20" s="15"/>
      <c r="D20" s="15"/>
    </row>
    <row r="21" spans="1:4" ht="15" customHeight="1">
      <c r="A21" s="1"/>
      <c r="B21" s="1"/>
      <c r="C21" s="13"/>
      <c r="D21" s="13"/>
    </row>
    <row r="22" spans="1:4" ht="15" customHeight="1">
      <c r="A22" s="1"/>
      <c r="B22" s="1" t="s">
        <v>11</v>
      </c>
      <c r="C22" s="11">
        <f>SUM(C13:C21)</f>
        <v>169.98000000000002</v>
      </c>
      <c r="D22" s="12">
        <f>SUM(D13:D21)</f>
        <v>24.98</v>
      </c>
    </row>
    <row r="23" spans="1:4" ht="15" customHeight="1">
      <c r="A23" s="1"/>
      <c r="B23" s="1" t="s">
        <v>13</v>
      </c>
      <c r="C23" s="10">
        <f>SUM(C22-D22)</f>
        <v>145.00000000000003</v>
      </c>
      <c r="D23" s="7"/>
    </row>
    <row r="26" spans="1:4">
      <c r="B26" s="20" t="s">
        <v>27</v>
      </c>
    </row>
    <row r="29" spans="1:4">
      <c r="B29" s="9" t="s">
        <v>9</v>
      </c>
    </row>
    <row r="30" spans="1:4" ht="15" customHeight="1">
      <c r="A30" s="6"/>
      <c r="B30" s="2" t="s">
        <v>8</v>
      </c>
      <c r="C30" s="6"/>
      <c r="D30" s="6"/>
    </row>
    <row r="31" spans="1:4" ht="15" customHeight="1">
      <c r="A31" s="6"/>
      <c r="B31" s="6"/>
      <c r="C31" s="8"/>
      <c r="D31" s="12"/>
    </row>
    <row r="32" spans="1:4" ht="15" customHeight="1">
      <c r="A32" s="6"/>
      <c r="B32" s="6"/>
      <c r="C32" s="8"/>
      <c r="D32" s="12"/>
    </row>
    <row r="33" spans="1:4" ht="15" customHeight="1">
      <c r="A33" s="6"/>
      <c r="B33" s="1" t="s">
        <v>10</v>
      </c>
      <c r="C33" s="10">
        <f>SUM(C23)</f>
        <v>145.00000000000003</v>
      </c>
      <c r="D33" s="8"/>
    </row>
  </sheetData>
  <sheetProtection password="C60D" sheet="1" objects="1" scenarios="1" formatCells="0" formatColumns="0" formatRows="0" insertColumns="0" insertRows="0" insertHyperlinks="0" deleteColumns="0" deleteRows="0" sort="0" autoFilter="0" pivotTables="0"/>
  <phoneticPr fontId="4" type="noConversion"/>
  <pageMargins left="0.39370078740157483" right="0.39370078740157483" top="0.78740157480314965" bottom="0.39370078740157483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9:D43"/>
  <sheetViews>
    <sheetView topLeftCell="A16" workbookViewId="0">
      <selection activeCell="E24" sqref="E24"/>
    </sheetView>
  </sheetViews>
  <sheetFormatPr defaultRowHeight="12.75"/>
  <cols>
    <col min="1" max="1" width="11.42578125" customWidth="1"/>
    <col min="2" max="2" width="55.28515625" bestFit="1" customWidth="1"/>
    <col min="3" max="4" width="13.7109375" customWidth="1"/>
  </cols>
  <sheetData>
    <row r="9" spans="1:4">
      <c r="A9" s="1"/>
      <c r="B9" s="2" t="s">
        <v>0</v>
      </c>
      <c r="C9" s="16" t="s">
        <v>14</v>
      </c>
      <c r="D9" s="17" t="s">
        <v>4</v>
      </c>
    </row>
    <row r="10" spans="1:4">
      <c r="A10" s="1"/>
      <c r="B10" s="1"/>
      <c r="C10" s="1"/>
      <c r="D10" s="1"/>
    </row>
    <row r="11" spans="1:4">
      <c r="A11" s="2" t="s">
        <v>1</v>
      </c>
      <c r="B11" s="2" t="s">
        <v>2</v>
      </c>
      <c r="C11" s="2" t="s">
        <v>3</v>
      </c>
      <c r="D11" s="2" t="s">
        <v>3</v>
      </c>
    </row>
    <row r="12" spans="1:4" ht="15" customHeight="1">
      <c r="A12" s="1"/>
      <c r="B12" s="1" t="s">
        <v>30</v>
      </c>
      <c r="C12" s="25">
        <f>SUM(Agosto!C23)</f>
        <v>145.00000000000003</v>
      </c>
      <c r="D12" s="4"/>
    </row>
    <row r="13" spans="1:4" ht="15" customHeight="1">
      <c r="A13" s="1"/>
      <c r="B13" s="1"/>
      <c r="C13" s="4"/>
      <c r="D13" s="4"/>
    </row>
    <row r="14" spans="1:4" ht="15" customHeight="1">
      <c r="A14" s="5">
        <v>42982</v>
      </c>
      <c r="B14" s="3" t="s">
        <v>20</v>
      </c>
      <c r="C14" s="14">
        <v>29</v>
      </c>
      <c r="D14" s="14"/>
    </row>
    <row r="15" spans="1:4" ht="15" customHeight="1">
      <c r="A15" s="5">
        <v>42982</v>
      </c>
      <c r="B15" s="3" t="s">
        <v>19</v>
      </c>
      <c r="C15" s="14">
        <v>90</v>
      </c>
      <c r="D15" s="14"/>
    </row>
    <row r="16" spans="1:4" ht="15" customHeight="1">
      <c r="A16" s="5">
        <v>42986</v>
      </c>
      <c r="B16" s="3" t="s">
        <v>21</v>
      </c>
      <c r="C16" s="14">
        <v>116</v>
      </c>
      <c r="D16" s="15"/>
    </row>
    <row r="17" spans="1:4" ht="15" customHeight="1">
      <c r="A17" s="5">
        <v>42986</v>
      </c>
      <c r="B17" s="3" t="s">
        <v>24</v>
      </c>
      <c r="C17" s="19">
        <v>75</v>
      </c>
      <c r="D17" s="15"/>
    </row>
    <row r="18" spans="1:4" ht="15" customHeight="1">
      <c r="A18" s="5">
        <v>42989</v>
      </c>
      <c r="B18" s="3" t="s">
        <v>34</v>
      </c>
      <c r="C18" s="14">
        <v>65</v>
      </c>
      <c r="D18" s="15"/>
    </row>
    <row r="19" spans="1:4" ht="15" customHeight="1">
      <c r="A19" s="5">
        <v>42993</v>
      </c>
      <c r="B19" s="27" t="s">
        <v>37</v>
      </c>
      <c r="C19" s="28">
        <v>165</v>
      </c>
      <c r="D19" s="15"/>
    </row>
    <row r="20" spans="1:4" ht="15" customHeight="1">
      <c r="A20" s="5">
        <v>42996</v>
      </c>
      <c r="B20" s="27" t="s">
        <v>38</v>
      </c>
      <c r="C20" s="28">
        <v>30</v>
      </c>
      <c r="D20" s="15"/>
    </row>
    <row r="21" spans="1:4" ht="15" customHeight="1">
      <c r="A21" s="5">
        <v>42996</v>
      </c>
      <c r="B21" s="27" t="s">
        <v>36</v>
      </c>
      <c r="C21" s="28">
        <v>50</v>
      </c>
      <c r="D21" s="15"/>
    </row>
    <row r="22" spans="1:4" ht="15" customHeight="1">
      <c r="A22" s="5">
        <v>42996</v>
      </c>
      <c r="B22" s="3" t="s">
        <v>18</v>
      </c>
      <c r="C22" s="28">
        <v>20</v>
      </c>
      <c r="D22" s="15"/>
    </row>
    <row r="23" spans="1:4" ht="15" customHeight="1">
      <c r="A23" s="29" t="s">
        <v>26</v>
      </c>
      <c r="B23" s="27" t="s">
        <v>48</v>
      </c>
      <c r="C23" s="18"/>
      <c r="D23" s="28">
        <v>120</v>
      </c>
    </row>
    <row r="24" spans="1:4" ht="15" customHeight="1">
      <c r="A24" s="5">
        <v>42996</v>
      </c>
      <c r="B24" s="3" t="s">
        <v>31</v>
      </c>
      <c r="C24" s="15"/>
      <c r="D24" s="28">
        <v>78</v>
      </c>
    </row>
    <row r="25" spans="1:4" ht="15" customHeight="1">
      <c r="A25" s="5">
        <v>43005</v>
      </c>
      <c r="B25" s="27" t="s">
        <v>40</v>
      </c>
      <c r="C25" s="15"/>
      <c r="D25" s="28">
        <v>20</v>
      </c>
    </row>
    <row r="26" spans="1:4" ht="15" customHeight="1">
      <c r="A26" s="5">
        <v>43008</v>
      </c>
      <c r="B26" s="27" t="s">
        <v>43</v>
      </c>
      <c r="C26" s="28">
        <v>0.73</v>
      </c>
      <c r="D26" s="15"/>
    </row>
    <row r="27" spans="1:4" ht="15" customHeight="1">
      <c r="A27" s="1"/>
      <c r="B27" s="1"/>
      <c r="C27" s="13"/>
      <c r="D27" s="13"/>
    </row>
    <row r="28" spans="1:4" ht="15" customHeight="1">
      <c r="A28" s="1"/>
      <c r="B28" s="1" t="s">
        <v>11</v>
      </c>
      <c r="C28" s="11">
        <f>SUM(C12:C27)</f>
        <v>785.73</v>
      </c>
      <c r="D28" s="12">
        <f>SUM(D14:D27)</f>
        <v>218</v>
      </c>
    </row>
    <row r="29" spans="1:4" ht="15" customHeight="1">
      <c r="A29" s="1"/>
      <c r="B29" s="1" t="s">
        <v>13</v>
      </c>
      <c r="C29" s="10">
        <f>SUM(C28-D28)</f>
        <v>567.73</v>
      </c>
      <c r="D29" s="7"/>
    </row>
    <row r="32" spans="1:4">
      <c r="B32" s="22" t="s">
        <v>41</v>
      </c>
    </row>
    <row r="35" spans="1:4">
      <c r="B35" s="9" t="s">
        <v>9</v>
      </c>
    </row>
    <row r="36" spans="1:4" ht="15" customHeight="1">
      <c r="A36" s="6"/>
      <c r="B36" s="2" t="s">
        <v>8</v>
      </c>
      <c r="C36" s="6"/>
      <c r="D36" s="17" t="s">
        <v>4</v>
      </c>
    </row>
    <row r="37" spans="1:4" ht="15" customHeight="1">
      <c r="A37" s="24" t="s">
        <v>26</v>
      </c>
      <c r="B37" s="3" t="s">
        <v>23</v>
      </c>
      <c r="C37" s="8"/>
      <c r="D37" s="12">
        <v>15</v>
      </c>
    </row>
    <row r="38" spans="1:4" ht="15" customHeight="1">
      <c r="A38" s="24" t="s">
        <v>26</v>
      </c>
      <c r="B38" s="3" t="s">
        <v>25</v>
      </c>
      <c r="C38" s="8"/>
      <c r="D38" s="12">
        <v>15</v>
      </c>
    </row>
    <row r="39" spans="1:4" ht="15" customHeight="1">
      <c r="A39" s="24" t="s">
        <v>26</v>
      </c>
      <c r="B39" s="3" t="s">
        <v>28</v>
      </c>
      <c r="C39" s="8"/>
      <c r="D39" s="12">
        <v>12</v>
      </c>
    </row>
    <row r="40" spans="1:4" ht="15" customHeight="1">
      <c r="A40" s="23">
        <v>42996</v>
      </c>
      <c r="B40" s="27" t="s">
        <v>35</v>
      </c>
      <c r="C40" s="8"/>
      <c r="D40" s="12">
        <v>35</v>
      </c>
    </row>
    <row r="41" spans="1:4" ht="15" customHeight="1">
      <c r="A41" s="6"/>
      <c r="B41" s="27"/>
      <c r="C41" s="8"/>
      <c r="D41" s="12"/>
    </row>
    <row r="42" spans="1:4" ht="15" customHeight="1">
      <c r="A42" s="6"/>
      <c r="B42" s="27"/>
      <c r="C42" s="8"/>
      <c r="D42" s="12"/>
    </row>
    <row r="43" spans="1:4" ht="15" customHeight="1">
      <c r="A43" s="6"/>
      <c r="B43" s="1" t="s">
        <v>10</v>
      </c>
      <c r="C43" s="10">
        <f>SUM(C29-D37-D38-D39-D40-D41-D42)</f>
        <v>490.73</v>
      </c>
      <c r="D43" s="8"/>
    </row>
  </sheetData>
  <sheetProtection password="C60D" sheet="1" objects="1" scenarios="1" formatCells="0" formatColumns="0" formatRows="0" insertColumns="0" insertRows="0" insertHyperlinks="0" deleteColumns="0" deleteRows="0" sort="0" autoFilter="0" pivotTables="0"/>
  <pageMargins left="0.39370078740157483" right="0.39370078740157483" top="0.78740157480314965" bottom="0.39370078740157483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9:F35"/>
  <sheetViews>
    <sheetView topLeftCell="A13" workbookViewId="0">
      <selection activeCell="B37" sqref="B37"/>
    </sheetView>
  </sheetViews>
  <sheetFormatPr defaultRowHeight="12.75"/>
  <cols>
    <col min="1" max="1" width="11.42578125" customWidth="1"/>
    <col min="2" max="2" width="55.28515625" bestFit="1" customWidth="1"/>
    <col min="3" max="4" width="13.7109375" customWidth="1"/>
    <col min="6" max="6" width="11.140625" bestFit="1" customWidth="1"/>
  </cols>
  <sheetData>
    <row r="9" spans="1:6">
      <c r="A9" s="1"/>
      <c r="B9" s="2" t="s">
        <v>0</v>
      </c>
      <c r="C9" s="16" t="s">
        <v>14</v>
      </c>
      <c r="D9" s="17" t="s">
        <v>4</v>
      </c>
    </row>
    <row r="10" spans="1:6">
      <c r="A10" s="1"/>
      <c r="B10" s="1"/>
      <c r="C10" s="1"/>
      <c r="D10" s="1"/>
    </row>
    <row r="11" spans="1:6">
      <c r="A11" s="2" t="s">
        <v>1</v>
      </c>
      <c r="B11" s="2" t="s">
        <v>2</v>
      </c>
      <c r="C11" s="2" t="s">
        <v>59</v>
      </c>
      <c r="D11" s="2" t="s">
        <v>60</v>
      </c>
    </row>
    <row r="12" spans="1:6" ht="15" customHeight="1">
      <c r="A12" s="1"/>
      <c r="B12" s="1" t="s">
        <v>49</v>
      </c>
      <c r="C12" s="25">
        <v>567.73</v>
      </c>
      <c r="D12" s="4"/>
    </row>
    <row r="13" spans="1:6" ht="15" customHeight="1">
      <c r="A13" s="1"/>
      <c r="B13" s="1"/>
      <c r="C13" s="4"/>
      <c r="D13" s="4"/>
    </row>
    <row r="14" spans="1:6" ht="15" customHeight="1">
      <c r="A14" s="26" t="s">
        <v>46</v>
      </c>
      <c r="B14" s="27" t="s">
        <v>47</v>
      </c>
      <c r="C14" s="38">
        <v>1.5</v>
      </c>
      <c r="D14" s="4"/>
      <c r="F14" s="33"/>
    </row>
    <row r="15" spans="1:6" ht="15" customHeight="1">
      <c r="A15" s="26" t="s">
        <v>53</v>
      </c>
      <c r="B15" s="27" t="s">
        <v>54</v>
      </c>
      <c r="C15" s="38">
        <v>24</v>
      </c>
      <c r="D15" s="4"/>
      <c r="F15" s="33"/>
    </row>
    <row r="16" spans="1:6" ht="15" customHeight="1">
      <c r="A16" s="26" t="s">
        <v>45</v>
      </c>
      <c r="B16" s="3" t="s">
        <v>24</v>
      </c>
      <c r="C16" s="28">
        <v>15</v>
      </c>
      <c r="D16" s="15"/>
      <c r="F16" s="33"/>
    </row>
    <row r="17" spans="1:6" ht="15" customHeight="1">
      <c r="A17" s="26" t="s">
        <v>45</v>
      </c>
      <c r="B17" s="3" t="s">
        <v>22</v>
      </c>
      <c r="C17" s="28">
        <v>87</v>
      </c>
      <c r="D17" s="15"/>
      <c r="F17" s="33"/>
    </row>
    <row r="18" spans="1:6" ht="15" customHeight="1">
      <c r="A18" s="26" t="s">
        <v>45</v>
      </c>
      <c r="B18" s="3" t="s">
        <v>29</v>
      </c>
      <c r="C18" s="28">
        <v>53</v>
      </c>
      <c r="D18" s="15"/>
      <c r="F18" s="33"/>
    </row>
    <row r="19" spans="1:6" ht="15" customHeight="1">
      <c r="A19" s="26" t="s">
        <v>45</v>
      </c>
      <c r="B19" s="27" t="s">
        <v>44</v>
      </c>
      <c r="C19" s="28">
        <v>18</v>
      </c>
      <c r="D19" s="15"/>
      <c r="F19" s="34"/>
    </row>
    <row r="20" spans="1:6" ht="15" customHeight="1">
      <c r="A20" s="26" t="s">
        <v>45</v>
      </c>
      <c r="B20" s="27" t="s">
        <v>62</v>
      </c>
      <c r="C20" s="28">
        <v>15</v>
      </c>
      <c r="D20" s="15"/>
      <c r="F20" s="34"/>
    </row>
    <row r="21" spans="1:6" ht="15" customHeight="1">
      <c r="A21" s="26" t="s">
        <v>45</v>
      </c>
      <c r="B21" s="27" t="s">
        <v>47</v>
      </c>
      <c r="C21" s="28">
        <v>2.13</v>
      </c>
      <c r="D21" s="15"/>
      <c r="F21" s="35"/>
    </row>
    <row r="22" spans="1:6" ht="15" customHeight="1">
      <c r="A22" s="26"/>
      <c r="B22" s="27"/>
      <c r="C22" s="28"/>
      <c r="D22" s="15"/>
      <c r="F22" s="35"/>
    </row>
    <row r="23" spans="1:6" ht="15" customHeight="1">
      <c r="A23" s="26"/>
      <c r="B23" s="27"/>
      <c r="C23" s="13"/>
      <c r="D23" s="37"/>
      <c r="F23" s="35"/>
    </row>
    <row r="24" spans="1:6" ht="16.5" customHeight="1">
      <c r="A24" s="6"/>
      <c r="B24" s="1" t="s">
        <v>11</v>
      </c>
      <c r="C24" s="41">
        <f>SUM(C12:C21)</f>
        <v>783.36</v>
      </c>
      <c r="D24" s="43">
        <f>SUM(D12:D21)</f>
        <v>0</v>
      </c>
      <c r="F24" s="35"/>
    </row>
    <row r="25" spans="1:6" ht="17.25" customHeight="1">
      <c r="A25" s="6"/>
      <c r="B25" s="1" t="s">
        <v>61</v>
      </c>
      <c r="C25" s="6"/>
      <c r="D25" s="40">
        <f>SUM(C24-D24)</f>
        <v>783.36</v>
      </c>
      <c r="F25" s="35"/>
    </row>
    <row r="26" spans="1:6">
      <c r="B26" s="22"/>
      <c r="F26" s="36"/>
    </row>
    <row r="27" spans="1:6">
      <c r="F27" s="33"/>
    </row>
    <row r="28" spans="1:6">
      <c r="F28" s="33"/>
    </row>
    <row r="29" spans="1:6">
      <c r="B29" s="9" t="s">
        <v>9</v>
      </c>
      <c r="F29" s="36"/>
    </row>
    <row r="30" spans="1:6" ht="15" customHeight="1">
      <c r="A30" s="6"/>
      <c r="B30" s="2" t="s">
        <v>8</v>
      </c>
      <c r="C30" s="2" t="s">
        <v>59</v>
      </c>
      <c r="D30" s="2" t="s">
        <v>60</v>
      </c>
      <c r="F30" s="36"/>
    </row>
    <row r="31" spans="1:6" ht="15" customHeight="1">
      <c r="A31" s="32" t="s">
        <v>50</v>
      </c>
      <c r="B31" s="3" t="s">
        <v>23</v>
      </c>
      <c r="C31" s="8"/>
      <c r="D31" s="12">
        <v>15</v>
      </c>
      <c r="F31" s="36"/>
    </row>
    <row r="32" spans="1:6" ht="15" customHeight="1">
      <c r="A32" s="32" t="s">
        <v>50</v>
      </c>
      <c r="B32" s="3" t="s">
        <v>25</v>
      </c>
      <c r="C32" s="8"/>
      <c r="D32" s="12">
        <v>15</v>
      </c>
      <c r="F32" s="39"/>
    </row>
    <row r="33" spans="1:6" ht="15" customHeight="1">
      <c r="A33" s="32" t="s">
        <v>50</v>
      </c>
      <c r="B33" s="3" t="s">
        <v>28</v>
      </c>
      <c r="C33" s="8"/>
      <c r="D33" s="12">
        <v>12</v>
      </c>
      <c r="F33" s="39"/>
    </row>
    <row r="34" spans="1:6" ht="15" customHeight="1">
      <c r="A34" s="32" t="s">
        <v>50</v>
      </c>
      <c r="B34" s="27" t="s">
        <v>35</v>
      </c>
      <c r="C34" s="8"/>
      <c r="D34" s="12">
        <v>35</v>
      </c>
      <c r="F34" s="39"/>
    </row>
    <row r="35" spans="1:6" ht="15" customHeight="1">
      <c r="A35" s="6"/>
      <c r="B35" s="1" t="s">
        <v>58</v>
      </c>
      <c r="C35" s="42">
        <f>SUM(D25-D31-D32-D33-D34)</f>
        <v>706.36</v>
      </c>
      <c r="D35" s="12"/>
      <c r="F35" s="39"/>
    </row>
  </sheetData>
  <sheetProtection password="C60D" sheet="1" objects="1" scenarios="1" formatCells="0" formatColumns="0" formatRows="0" insertColumns="0" insertRows="0" insertHyperlinks="0" deleteColumns="0" deleteRows="0" sort="0" autoFilter="0" pivotTables="0"/>
  <pageMargins left="0.39370078740157483" right="0.39370078740157483" top="0.78740157480314965" bottom="0.39370078740157483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9:F26"/>
  <sheetViews>
    <sheetView topLeftCell="A4" workbookViewId="0">
      <selection activeCell="E21" sqref="E21"/>
    </sheetView>
  </sheetViews>
  <sheetFormatPr defaultRowHeight="12.75"/>
  <cols>
    <col min="1" max="1" width="11.42578125" customWidth="1"/>
    <col min="2" max="2" width="55.28515625" bestFit="1" customWidth="1"/>
    <col min="3" max="4" width="13.7109375" customWidth="1"/>
    <col min="6" max="6" width="11.140625" bestFit="1" customWidth="1"/>
  </cols>
  <sheetData>
    <row r="9" spans="1:6">
      <c r="A9" s="1"/>
      <c r="B9" s="2" t="s">
        <v>0</v>
      </c>
      <c r="C9" s="16" t="s">
        <v>14</v>
      </c>
      <c r="D9" s="17" t="s">
        <v>4</v>
      </c>
    </row>
    <row r="10" spans="1:6">
      <c r="A10" s="1"/>
      <c r="B10" s="1"/>
      <c r="C10" s="1"/>
      <c r="D10" s="1"/>
    </row>
    <row r="11" spans="1:6">
      <c r="A11" s="2" t="s">
        <v>1</v>
      </c>
      <c r="B11" s="2" t="s">
        <v>2</v>
      </c>
      <c r="C11" s="2" t="s">
        <v>59</v>
      </c>
      <c r="D11" s="2" t="s">
        <v>60</v>
      </c>
    </row>
    <row r="12" spans="1:6" ht="15" customHeight="1">
      <c r="A12" s="1"/>
      <c r="B12" s="1" t="s">
        <v>63</v>
      </c>
      <c r="C12" s="25">
        <v>783.36</v>
      </c>
      <c r="D12" s="4"/>
    </row>
    <row r="13" spans="1:6" ht="15" customHeight="1">
      <c r="A13" s="1"/>
      <c r="B13" s="1"/>
      <c r="C13" s="4"/>
      <c r="D13" s="4"/>
    </row>
    <row r="14" spans="1:6" ht="15" customHeight="1">
      <c r="A14" s="26" t="s">
        <v>65</v>
      </c>
      <c r="B14" s="27" t="s">
        <v>64</v>
      </c>
      <c r="C14" s="38">
        <v>2.13</v>
      </c>
      <c r="D14" s="4"/>
      <c r="F14" s="33"/>
    </row>
    <row r="15" spans="1:6" ht="15" customHeight="1">
      <c r="A15" s="26" t="s">
        <v>68</v>
      </c>
      <c r="B15" s="27" t="s">
        <v>67</v>
      </c>
      <c r="C15" s="28"/>
      <c r="D15" s="15">
        <v>196</v>
      </c>
      <c r="F15" s="33"/>
    </row>
    <row r="16" spans="1:6" ht="15" customHeight="1">
      <c r="A16" s="26"/>
      <c r="B16" s="27"/>
      <c r="C16" s="28"/>
      <c r="D16" s="15"/>
      <c r="F16" s="35"/>
    </row>
    <row r="17" spans="1:6" ht="15" customHeight="1">
      <c r="A17" s="26"/>
      <c r="B17" s="27"/>
      <c r="C17" s="13"/>
      <c r="D17" s="37"/>
      <c r="F17" s="35"/>
    </row>
    <row r="18" spans="1:6" ht="16.5" customHeight="1">
      <c r="A18" s="6"/>
      <c r="B18" s="1" t="s">
        <v>11</v>
      </c>
      <c r="C18" s="41">
        <f>SUM(C12:C16)</f>
        <v>785.49</v>
      </c>
      <c r="D18" s="43">
        <f>SUM(D12:D16)</f>
        <v>196</v>
      </c>
      <c r="F18" s="35"/>
    </row>
    <row r="19" spans="1:6" ht="17.25" customHeight="1">
      <c r="A19" s="6"/>
      <c r="B19" s="1" t="s">
        <v>61</v>
      </c>
      <c r="C19" s="6"/>
      <c r="D19" s="40">
        <f>SUM(C18-D18)</f>
        <v>589.49</v>
      </c>
      <c r="F19" s="35"/>
    </row>
    <row r="20" spans="1:6">
      <c r="B20" s="22"/>
      <c r="F20" s="36"/>
    </row>
    <row r="21" spans="1:6">
      <c r="F21" s="33"/>
    </row>
    <row r="22" spans="1:6">
      <c r="F22" s="33"/>
    </row>
    <row r="23" spans="1:6">
      <c r="B23" s="9" t="s">
        <v>9</v>
      </c>
      <c r="F23" s="36"/>
    </row>
    <row r="24" spans="1:6" ht="15" customHeight="1">
      <c r="A24" s="6"/>
      <c r="B24" s="2" t="s">
        <v>8</v>
      </c>
      <c r="C24" s="2" t="s">
        <v>59</v>
      </c>
      <c r="D24" s="2" t="s">
        <v>60</v>
      </c>
      <c r="F24" s="36"/>
    </row>
    <row r="25" spans="1:6" ht="15" customHeight="1">
      <c r="A25" s="32" t="s">
        <v>50</v>
      </c>
      <c r="B25" s="27" t="s">
        <v>35</v>
      </c>
      <c r="C25" s="8"/>
      <c r="D25" s="12">
        <v>35</v>
      </c>
      <c r="F25" s="39"/>
    </row>
    <row r="26" spans="1:6" ht="15" customHeight="1">
      <c r="A26" s="6"/>
      <c r="B26" s="1" t="s">
        <v>58</v>
      </c>
      <c r="C26" s="42">
        <f>SUM(D19-D25)</f>
        <v>554.49</v>
      </c>
      <c r="D26" s="12"/>
      <c r="F26" s="39"/>
    </row>
  </sheetData>
  <sheetProtection password="C60D" sheet="1" objects="1" scenarios="1" formatCells="0" formatColumns="0" formatRows="0" insertColumns="0" insertRows="0" insertHyperlinks="0" deleteColumns="0" deleteRows="0" sort="0" autoFilter="0" pivotTables="0"/>
  <pageMargins left="0.39370078740157483" right="0.39370078740157483" top="0.78740157480314965" bottom="0.39370078740157483" header="0.51181102362204722" footer="0.51181102362204722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9:F23"/>
  <sheetViews>
    <sheetView topLeftCell="A4" workbookViewId="0">
      <selection activeCell="H18" sqref="H18"/>
    </sheetView>
  </sheetViews>
  <sheetFormatPr defaultRowHeight="12.75"/>
  <cols>
    <col min="1" max="1" width="11.42578125" customWidth="1"/>
    <col min="2" max="2" width="55.28515625" bestFit="1" customWidth="1"/>
    <col min="3" max="4" width="13.7109375" customWidth="1"/>
    <col min="6" max="6" width="11.140625" bestFit="1" customWidth="1"/>
  </cols>
  <sheetData>
    <row r="9" spans="1:6">
      <c r="A9" s="1"/>
      <c r="B9" s="2" t="s">
        <v>0</v>
      </c>
      <c r="C9" s="16" t="s">
        <v>14</v>
      </c>
      <c r="D9" s="17" t="s">
        <v>4</v>
      </c>
    </row>
    <row r="10" spans="1:6">
      <c r="A10" s="1"/>
      <c r="B10" s="1"/>
      <c r="C10" s="1"/>
      <c r="D10" s="1"/>
    </row>
    <row r="11" spans="1:6">
      <c r="A11" s="2" t="s">
        <v>1</v>
      </c>
      <c r="B11" s="2" t="s">
        <v>2</v>
      </c>
      <c r="C11" s="2" t="s">
        <v>59</v>
      </c>
      <c r="D11" s="2" t="s">
        <v>60</v>
      </c>
    </row>
    <row r="12" spans="1:6" ht="15" customHeight="1">
      <c r="A12" s="1"/>
      <c r="B12" s="1" t="s">
        <v>70</v>
      </c>
      <c r="C12" s="25">
        <v>589.49</v>
      </c>
      <c r="D12" s="4"/>
    </row>
    <row r="13" spans="1:6" ht="15" customHeight="1">
      <c r="A13" s="1"/>
      <c r="B13" s="1"/>
      <c r="C13" s="4"/>
      <c r="D13" s="4"/>
    </row>
    <row r="14" spans="1:6" ht="15" customHeight="1">
      <c r="A14" s="26"/>
      <c r="B14" s="27"/>
      <c r="C14" s="13"/>
      <c r="D14" s="37"/>
      <c r="F14" s="35"/>
    </row>
    <row r="15" spans="1:6" ht="16.5" customHeight="1">
      <c r="A15" s="6"/>
      <c r="B15" s="1" t="s">
        <v>11</v>
      </c>
      <c r="C15" s="41">
        <f>SUM(C12:C13)</f>
        <v>589.49</v>
      </c>
      <c r="D15" s="43">
        <f>SUM(D12:D13)</f>
        <v>0</v>
      </c>
      <c r="F15" s="35"/>
    </row>
    <row r="16" spans="1:6" ht="17.25" customHeight="1">
      <c r="A16" s="6"/>
      <c r="B16" s="1" t="s">
        <v>61</v>
      </c>
      <c r="C16" s="6"/>
      <c r="D16" s="40">
        <f>SUM(C15-D15)</f>
        <v>589.49</v>
      </c>
      <c r="F16" s="35"/>
    </row>
    <row r="17" spans="1:6">
      <c r="B17" s="22"/>
      <c r="F17" s="36"/>
    </row>
    <row r="18" spans="1:6">
      <c r="F18" s="33"/>
    </row>
    <row r="19" spans="1:6">
      <c r="F19" s="33"/>
    </row>
    <row r="20" spans="1:6">
      <c r="B20" s="9" t="s">
        <v>9</v>
      </c>
      <c r="F20" s="36"/>
    </row>
    <row r="21" spans="1:6" ht="15" customHeight="1">
      <c r="A21" s="6"/>
      <c r="B21" s="2" t="s">
        <v>8</v>
      </c>
      <c r="C21" s="2" t="s">
        <v>59</v>
      </c>
      <c r="D21" s="2" t="s">
        <v>60</v>
      </c>
      <c r="F21" s="36"/>
    </row>
    <row r="22" spans="1:6" ht="15" customHeight="1">
      <c r="A22" s="32" t="s">
        <v>69</v>
      </c>
      <c r="B22" s="27" t="s">
        <v>35</v>
      </c>
      <c r="C22" s="8"/>
      <c r="D22" s="12">
        <v>35</v>
      </c>
      <c r="F22" s="39"/>
    </row>
    <row r="23" spans="1:6" ht="15" customHeight="1">
      <c r="A23" s="6"/>
      <c r="B23" s="1" t="s">
        <v>58</v>
      </c>
      <c r="C23" s="42">
        <f>SUM(D16-D22)</f>
        <v>554.49</v>
      </c>
      <c r="D23" s="12"/>
      <c r="F23" s="39"/>
    </row>
  </sheetData>
  <sheetProtection password="C60D" sheet="1" objects="1" scenarios="1" formatCells="0" formatColumns="0" formatRows="0" insertColumns="0" insertRows="0" insertHyperlinks="0" deleteColumns="0" deleteRows="0" sort="0" autoFilter="0" pivotTables="0"/>
  <pageMargins left="0.39370078740157483" right="0.39370078740157483" top="0.78740157480314965" bottom="0.39370078740157483" header="0.51181102362204722" footer="0.51181102362204722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9:F24"/>
  <sheetViews>
    <sheetView topLeftCell="A10" workbookViewId="0">
      <selection activeCell="E28" sqref="E28"/>
    </sheetView>
  </sheetViews>
  <sheetFormatPr defaultRowHeight="12.75"/>
  <cols>
    <col min="1" max="1" width="11.42578125" customWidth="1"/>
    <col min="2" max="2" width="55.28515625" bestFit="1" customWidth="1"/>
    <col min="3" max="4" width="13.7109375" customWidth="1"/>
    <col min="6" max="6" width="11.140625" bestFit="1" customWidth="1"/>
  </cols>
  <sheetData>
    <row r="9" spans="1:6">
      <c r="A9" s="1"/>
      <c r="B9" s="2" t="s">
        <v>0</v>
      </c>
      <c r="C9" s="16" t="s">
        <v>14</v>
      </c>
      <c r="D9" s="17" t="s">
        <v>4</v>
      </c>
    </row>
    <row r="10" spans="1:6">
      <c r="A10" s="1"/>
      <c r="B10" s="1"/>
      <c r="C10" s="1"/>
      <c r="D10" s="1"/>
    </row>
    <row r="11" spans="1:6">
      <c r="A11" s="2" t="s">
        <v>1</v>
      </c>
      <c r="B11" s="2" t="s">
        <v>2</v>
      </c>
      <c r="C11" s="2" t="s">
        <v>59</v>
      </c>
      <c r="D11" s="2" t="s">
        <v>60</v>
      </c>
    </row>
    <row r="12" spans="1:6" ht="15" customHeight="1">
      <c r="A12" s="1"/>
      <c r="B12" s="1" t="s">
        <v>70</v>
      </c>
      <c r="C12" s="25">
        <v>589.49</v>
      </c>
      <c r="D12" s="4"/>
    </row>
    <row r="13" spans="1:6" ht="15" customHeight="1">
      <c r="A13" s="1"/>
      <c r="B13" s="1"/>
      <c r="C13" s="4"/>
      <c r="D13" s="4"/>
    </row>
    <row r="14" spans="1:6" ht="15" customHeight="1">
      <c r="A14" s="26" t="s">
        <v>72</v>
      </c>
      <c r="B14" s="27" t="s">
        <v>71</v>
      </c>
      <c r="C14" s="38">
        <v>1.44</v>
      </c>
      <c r="D14" s="37"/>
      <c r="F14" s="35"/>
    </row>
    <row r="15" spans="1:6" ht="15" customHeight="1">
      <c r="A15" s="26"/>
      <c r="B15" s="27"/>
      <c r="C15" s="13"/>
      <c r="D15" s="37"/>
      <c r="F15" s="35"/>
    </row>
    <row r="16" spans="1:6" ht="16.5" customHeight="1">
      <c r="A16" s="6"/>
      <c r="B16" s="1" t="s">
        <v>11</v>
      </c>
      <c r="C16" s="41">
        <f>SUM(C12:C14)</f>
        <v>590.93000000000006</v>
      </c>
      <c r="D16" s="43">
        <f>SUM(D12:D13)</f>
        <v>0</v>
      </c>
      <c r="F16" s="35"/>
    </row>
    <row r="17" spans="1:6" ht="17.25" customHeight="1">
      <c r="A17" s="6"/>
      <c r="B17" s="1" t="s">
        <v>61</v>
      </c>
      <c r="C17" s="6"/>
      <c r="D17" s="40">
        <f>SUM(C16-D16)</f>
        <v>590.93000000000006</v>
      </c>
      <c r="F17" s="35"/>
    </row>
    <row r="18" spans="1:6">
      <c r="B18" s="22"/>
      <c r="F18" s="36"/>
    </row>
    <row r="19" spans="1:6">
      <c r="F19" s="33"/>
    </row>
    <row r="20" spans="1:6">
      <c r="F20" s="33"/>
    </row>
    <row r="21" spans="1:6">
      <c r="B21" s="9" t="s">
        <v>9</v>
      </c>
      <c r="F21" s="36"/>
    </row>
    <row r="22" spans="1:6" ht="15" customHeight="1">
      <c r="A22" s="6"/>
      <c r="B22" s="2" t="s">
        <v>8</v>
      </c>
      <c r="C22" s="2" t="s">
        <v>59</v>
      </c>
      <c r="D22" s="2" t="s">
        <v>60</v>
      </c>
      <c r="F22" s="36"/>
    </row>
    <row r="23" spans="1:6" ht="15" customHeight="1">
      <c r="A23" s="32" t="s">
        <v>69</v>
      </c>
      <c r="B23" s="27" t="s">
        <v>35</v>
      </c>
      <c r="C23" s="8"/>
      <c r="D23" s="12">
        <v>35</v>
      </c>
      <c r="F23" s="39"/>
    </row>
    <row r="24" spans="1:6" ht="15" customHeight="1">
      <c r="A24" s="6"/>
      <c r="B24" s="1" t="s">
        <v>58</v>
      </c>
      <c r="C24" s="42">
        <f>SUM(D17-D23)</f>
        <v>555.93000000000006</v>
      </c>
      <c r="D24" s="12"/>
      <c r="F24" s="39"/>
    </row>
  </sheetData>
  <sheetProtection password="C60D" sheet="1" objects="1" scenarios="1" formatCells="0" formatColumns="0" formatRows="0" insertColumns="0" insertRows="0" insertHyperlinks="0" deleteColumns="0" deleteRows="0" sort="0" autoFilter="0" pivotTables="0"/>
  <pageMargins left="0.39370078740157483" right="0.39370078740157483" top="0.78740157480314965" bottom="0.39370078740157483" header="0.51181102362204722" footer="0.51181102362204722"/>
  <pageSetup paperSize="9"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9:D72"/>
  <sheetViews>
    <sheetView tabSelected="1" topLeftCell="A31" workbookViewId="0">
      <selection activeCell="F40" sqref="F40"/>
    </sheetView>
  </sheetViews>
  <sheetFormatPr defaultRowHeight="12.75"/>
  <cols>
    <col min="1" max="1" width="11.42578125" customWidth="1"/>
    <col min="2" max="2" width="53" bestFit="1" customWidth="1"/>
    <col min="3" max="3" width="12.140625" bestFit="1" customWidth="1"/>
    <col min="4" max="4" width="11" bestFit="1" customWidth="1"/>
  </cols>
  <sheetData>
    <row r="9" spans="1:4">
      <c r="A9" s="1"/>
      <c r="B9" s="2" t="s">
        <v>0</v>
      </c>
      <c r="C9" s="16" t="s">
        <v>14</v>
      </c>
      <c r="D9" s="17" t="s">
        <v>4</v>
      </c>
    </row>
    <row r="10" spans="1:4">
      <c r="A10" s="1"/>
      <c r="B10" s="1"/>
      <c r="C10" s="1"/>
      <c r="D10" s="1"/>
    </row>
    <row r="11" spans="1:4">
      <c r="A11" s="2" t="s">
        <v>1</v>
      </c>
      <c r="B11" s="2" t="s">
        <v>2</v>
      </c>
      <c r="C11" s="2" t="s">
        <v>3</v>
      </c>
      <c r="D11" s="2" t="s">
        <v>3</v>
      </c>
    </row>
    <row r="12" spans="1:4" ht="15" customHeight="1">
      <c r="A12" s="1"/>
      <c r="B12" s="1"/>
      <c r="C12" s="4"/>
      <c r="D12" s="4"/>
    </row>
    <row r="13" spans="1:4" ht="15" customHeight="1">
      <c r="A13" s="23">
        <v>42971</v>
      </c>
      <c r="B13" s="3" t="s">
        <v>5</v>
      </c>
      <c r="C13" s="14">
        <v>10</v>
      </c>
      <c r="D13" s="14"/>
    </row>
    <row r="14" spans="1:4" ht="15" customHeight="1">
      <c r="A14" s="23">
        <v>42971</v>
      </c>
      <c r="B14" s="3" t="s">
        <v>6</v>
      </c>
      <c r="C14" s="14">
        <v>24.98</v>
      </c>
      <c r="D14" s="14"/>
    </row>
    <row r="15" spans="1:4" ht="15" customHeight="1">
      <c r="A15" s="23">
        <v>42971</v>
      </c>
      <c r="B15" s="3" t="s">
        <v>33</v>
      </c>
      <c r="C15" s="14"/>
      <c r="D15" s="28">
        <v>24.98</v>
      </c>
    </row>
    <row r="16" spans="1:4" ht="15" customHeight="1">
      <c r="A16" s="23">
        <v>42972</v>
      </c>
      <c r="B16" s="3" t="s">
        <v>7</v>
      </c>
      <c r="C16" s="14">
        <v>26</v>
      </c>
      <c r="D16" s="14"/>
    </row>
    <row r="17" spans="1:4" ht="15" customHeight="1">
      <c r="A17" s="23">
        <v>42975</v>
      </c>
      <c r="B17" s="3" t="s">
        <v>15</v>
      </c>
      <c r="C17" s="14">
        <v>70</v>
      </c>
      <c r="D17" s="14"/>
    </row>
    <row r="18" spans="1:4" ht="15" customHeight="1">
      <c r="A18" s="23">
        <v>42975</v>
      </c>
      <c r="B18" s="3" t="s">
        <v>16</v>
      </c>
      <c r="C18" s="14">
        <v>12</v>
      </c>
      <c r="D18" s="14"/>
    </row>
    <row r="19" spans="1:4" ht="15" customHeight="1">
      <c r="A19" s="23">
        <v>42975</v>
      </c>
      <c r="B19" s="3" t="s">
        <v>17</v>
      </c>
      <c r="C19" s="14">
        <v>27</v>
      </c>
      <c r="D19" s="14"/>
    </row>
    <row r="20" spans="1:4" ht="15" customHeight="1">
      <c r="A20" s="23"/>
      <c r="B20" s="3"/>
      <c r="C20" s="14"/>
      <c r="D20" s="14"/>
    </row>
    <row r="21" spans="1:4" ht="15" customHeight="1">
      <c r="A21" s="23">
        <v>42982</v>
      </c>
      <c r="B21" s="3" t="s">
        <v>20</v>
      </c>
      <c r="C21" s="14">
        <v>29</v>
      </c>
      <c r="D21" s="15"/>
    </row>
    <row r="22" spans="1:4" ht="15" customHeight="1">
      <c r="A22" s="23">
        <v>42982</v>
      </c>
      <c r="B22" s="3" t="s">
        <v>32</v>
      </c>
      <c r="C22" s="14">
        <v>90</v>
      </c>
      <c r="D22" s="15"/>
    </row>
    <row r="23" spans="1:4" ht="15" customHeight="1">
      <c r="A23" s="23">
        <v>42986</v>
      </c>
      <c r="B23" s="3" t="s">
        <v>21</v>
      </c>
      <c r="C23" s="14">
        <v>116</v>
      </c>
      <c r="D23" s="15"/>
    </row>
    <row r="24" spans="1:4" ht="15" customHeight="1">
      <c r="A24" s="23">
        <v>42986</v>
      </c>
      <c r="B24" s="3" t="s">
        <v>24</v>
      </c>
      <c r="C24" s="14">
        <v>75</v>
      </c>
      <c r="D24" s="15"/>
    </row>
    <row r="25" spans="1:4" ht="15" customHeight="1">
      <c r="A25" s="23">
        <v>42989</v>
      </c>
      <c r="B25" s="3" t="s">
        <v>34</v>
      </c>
      <c r="C25" s="14">
        <v>65</v>
      </c>
      <c r="D25" s="15"/>
    </row>
    <row r="26" spans="1:4" ht="15" customHeight="1">
      <c r="A26" s="23">
        <v>42993</v>
      </c>
      <c r="B26" s="27" t="s">
        <v>37</v>
      </c>
      <c r="C26" s="28">
        <v>165</v>
      </c>
      <c r="D26" s="15"/>
    </row>
    <row r="27" spans="1:4" ht="15" customHeight="1">
      <c r="A27" s="23">
        <v>42996</v>
      </c>
      <c r="B27" s="27" t="s">
        <v>38</v>
      </c>
      <c r="C27" s="28">
        <v>30</v>
      </c>
      <c r="D27" s="15"/>
    </row>
    <row r="28" spans="1:4" ht="15" customHeight="1">
      <c r="A28" s="23">
        <v>42996</v>
      </c>
      <c r="B28" s="27" t="s">
        <v>36</v>
      </c>
      <c r="C28" s="28">
        <v>50</v>
      </c>
      <c r="D28" s="15"/>
    </row>
    <row r="29" spans="1:4" ht="15" customHeight="1">
      <c r="A29" s="23">
        <v>42996</v>
      </c>
      <c r="B29" s="3" t="s">
        <v>18</v>
      </c>
      <c r="C29" s="28">
        <v>20</v>
      </c>
      <c r="D29" s="15"/>
    </row>
    <row r="30" spans="1:4" ht="15" customHeight="1">
      <c r="A30" s="26" t="s">
        <v>26</v>
      </c>
      <c r="B30" s="27" t="s">
        <v>39</v>
      </c>
      <c r="C30" s="18"/>
      <c r="D30" s="28">
        <v>120</v>
      </c>
    </row>
    <row r="31" spans="1:4" ht="15" customHeight="1">
      <c r="A31" s="23">
        <v>42996</v>
      </c>
      <c r="B31" s="3" t="s">
        <v>31</v>
      </c>
      <c r="C31" s="15"/>
      <c r="D31" s="28">
        <v>78</v>
      </c>
    </row>
    <row r="32" spans="1:4" ht="15" customHeight="1">
      <c r="A32" s="23">
        <v>43005</v>
      </c>
      <c r="B32" s="27" t="s">
        <v>40</v>
      </c>
      <c r="C32" s="15"/>
      <c r="D32" s="28">
        <v>20</v>
      </c>
    </row>
    <row r="33" spans="1:4" ht="15" customHeight="1">
      <c r="A33" s="26" t="s">
        <v>26</v>
      </c>
      <c r="B33" s="27" t="s">
        <v>47</v>
      </c>
      <c r="C33" s="28">
        <v>0.73</v>
      </c>
      <c r="D33" s="15"/>
    </row>
    <row r="34" spans="1:4" ht="15" customHeight="1">
      <c r="A34" s="26"/>
      <c r="B34" s="27"/>
      <c r="C34" s="28"/>
      <c r="D34" s="15"/>
    </row>
    <row r="35" spans="1:4" ht="15" customHeight="1">
      <c r="A35" s="26" t="s">
        <v>51</v>
      </c>
      <c r="B35" s="27" t="s">
        <v>47</v>
      </c>
      <c r="C35" s="28">
        <v>1.5</v>
      </c>
      <c r="D35" s="15"/>
    </row>
    <row r="36" spans="1:4" ht="15" customHeight="1">
      <c r="A36" s="26" t="s">
        <v>55</v>
      </c>
      <c r="B36" s="27" t="s">
        <v>54</v>
      </c>
      <c r="C36" s="31">
        <v>24</v>
      </c>
      <c r="D36" s="15"/>
    </row>
    <row r="37" spans="1:4" ht="15" customHeight="1">
      <c r="A37" s="32" t="s">
        <v>52</v>
      </c>
      <c r="B37" s="3" t="s">
        <v>24</v>
      </c>
      <c r="C37" s="28">
        <v>15</v>
      </c>
      <c r="D37" s="15"/>
    </row>
    <row r="38" spans="1:4" ht="15" customHeight="1">
      <c r="A38" s="32" t="s">
        <v>52</v>
      </c>
      <c r="B38" s="3" t="s">
        <v>22</v>
      </c>
      <c r="C38" s="28">
        <v>87</v>
      </c>
      <c r="D38" s="15"/>
    </row>
    <row r="39" spans="1:4" ht="15" customHeight="1">
      <c r="A39" s="32" t="s">
        <v>52</v>
      </c>
      <c r="B39" s="3" t="s">
        <v>29</v>
      </c>
      <c r="C39" s="28">
        <v>53</v>
      </c>
      <c r="D39" s="15"/>
    </row>
    <row r="40" spans="1:4" ht="15" customHeight="1">
      <c r="A40" s="32" t="s">
        <v>52</v>
      </c>
      <c r="B40" s="27" t="s">
        <v>44</v>
      </c>
      <c r="C40" s="28">
        <v>18</v>
      </c>
      <c r="D40" s="15"/>
    </row>
    <row r="41" spans="1:4" ht="15" customHeight="1">
      <c r="A41" s="32" t="s">
        <v>52</v>
      </c>
      <c r="B41" s="27" t="s">
        <v>56</v>
      </c>
      <c r="C41" s="28">
        <v>15</v>
      </c>
      <c r="D41" s="15"/>
    </row>
    <row r="42" spans="1:4" ht="15" customHeight="1">
      <c r="A42" s="32" t="s">
        <v>57</v>
      </c>
      <c r="B42" s="27" t="s">
        <v>47</v>
      </c>
      <c r="C42" s="28">
        <v>2.13</v>
      </c>
      <c r="D42" s="15"/>
    </row>
    <row r="43" spans="1:4" ht="15" customHeight="1">
      <c r="A43" s="32"/>
      <c r="B43" s="27"/>
      <c r="C43" s="28"/>
      <c r="D43" s="15"/>
    </row>
    <row r="44" spans="1:4" ht="15" customHeight="1">
      <c r="A44" s="32" t="s">
        <v>66</v>
      </c>
      <c r="B44" s="27" t="s">
        <v>47</v>
      </c>
      <c r="C44" s="28">
        <v>2.13</v>
      </c>
      <c r="D44" s="15"/>
    </row>
    <row r="45" spans="1:4" ht="15" customHeight="1">
      <c r="A45" s="26" t="s">
        <v>68</v>
      </c>
      <c r="B45" s="27" t="s">
        <v>67</v>
      </c>
      <c r="C45" s="28"/>
      <c r="D45" s="28">
        <v>196</v>
      </c>
    </row>
    <row r="46" spans="1:4" ht="15" customHeight="1">
      <c r="A46" s="32" t="s">
        <v>72</v>
      </c>
      <c r="B46" s="27" t="s">
        <v>47</v>
      </c>
      <c r="C46" s="28">
        <v>1.44</v>
      </c>
      <c r="D46" s="15"/>
    </row>
    <row r="47" spans="1:4" ht="15" customHeight="1">
      <c r="A47" s="5"/>
      <c r="B47" s="27"/>
      <c r="C47" s="15"/>
      <c r="D47" s="15"/>
    </row>
    <row r="48" spans="1:4" ht="15" customHeight="1">
      <c r="A48" s="23"/>
      <c r="B48" s="1" t="s">
        <v>11</v>
      </c>
      <c r="C48" s="15">
        <f>SUM(C13:C47)</f>
        <v>1029.9100000000003</v>
      </c>
      <c r="D48" s="21">
        <f>SUM(D13:D46)</f>
        <v>438.98</v>
      </c>
    </row>
    <row r="49" spans="1:4" ht="15" customHeight="1">
      <c r="A49" s="23"/>
      <c r="B49" s="1" t="s">
        <v>13</v>
      </c>
      <c r="C49" s="30">
        <f>SUM(C48-D48)</f>
        <v>590.93000000000029</v>
      </c>
      <c r="D49" s="15"/>
    </row>
    <row r="52" spans="1:4">
      <c r="B52" s="22"/>
    </row>
    <row r="55" spans="1:4">
      <c r="B55" s="9" t="s">
        <v>9</v>
      </c>
    </row>
    <row r="56" spans="1:4" ht="15" customHeight="1">
      <c r="A56" s="6"/>
      <c r="B56" s="2" t="s">
        <v>8</v>
      </c>
      <c r="C56" s="44"/>
      <c r="D56" s="44" t="s">
        <v>3</v>
      </c>
    </row>
    <row r="57" spans="1:4" ht="15" customHeight="1">
      <c r="A57" s="32" t="s">
        <v>50</v>
      </c>
      <c r="B57" s="27" t="s">
        <v>35</v>
      </c>
      <c r="C57" s="8"/>
      <c r="D57" s="12">
        <v>35</v>
      </c>
    </row>
    <row r="58" spans="1:4" ht="15" customHeight="1">
      <c r="A58" s="32"/>
      <c r="B58" s="27"/>
      <c r="C58" s="8"/>
      <c r="D58" s="12"/>
    </row>
    <row r="59" spans="1:4" ht="15" customHeight="1">
      <c r="A59" s="6"/>
      <c r="B59" s="1" t="s">
        <v>10</v>
      </c>
      <c r="C59" s="10">
        <f>SUM(C49-D57-D58)</f>
        <v>555.93000000000029</v>
      </c>
      <c r="D59" s="8"/>
    </row>
    <row r="72" spans="2:2">
      <c r="B72" t="s">
        <v>42</v>
      </c>
    </row>
  </sheetData>
  <sheetProtection password="C60D" sheet="1" objects="1" scenarios="1" formatCells="0" formatColumns="0" formatRows="0" insertColumns="0" insertRows="0" insertHyperlinks="0" deleteColumns="0" deleteRows="0" sort="0" autoFilter="0" pivotTables="0"/>
  <pageMargins left="0.39370078740157483" right="0.39370078740157483" top="0.78740157480314965" bottom="0.39370078740157483" header="0.51181102362204722" footer="0.51181102362204722"/>
  <pageSetup paperSize="9"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6" sqref="D26"/>
    </sheetView>
  </sheetViews>
  <sheetFormatPr defaultRowHeight="12.75"/>
  <sheetData/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Agosto</vt:lpstr>
      <vt:lpstr>setembro</vt:lpstr>
      <vt:lpstr>outubro</vt:lpstr>
      <vt:lpstr>novembro</vt:lpstr>
      <vt:lpstr>Dezembro</vt:lpstr>
      <vt:lpstr>Janeiro 2018</vt:lpstr>
      <vt:lpstr>Caixa Total</vt:lpstr>
      <vt:lpstr>Plan2</vt:lpstr>
      <vt:lpstr>Plan3</vt:lpstr>
    </vt:vector>
  </TitlesOfParts>
  <Company>alfa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miguel</cp:lastModifiedBy>
  <cp:lastPrinted>2017-08-25T17:51:07Z</cp:lastPrinted>
  <dcterms:created xsi:type="dcterms:W3CDTF">2017-08-25T17:26:17Z</dcterms:created>
  <dcterms:modified xsi:type="dcterms:W3CDTF">2018-01-27T21:56:23Z</dcterms:modified>
</cp:coreProperties>
</file>